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2. sjednica Općinskog vijeća\Polugodišnji izvještaj\"/>
    </mc:Choice>
  </mc:AlternateContent>
  <xr:revisionPtr revIDLastSave="0" documentId="13_ncr:1_{679C9726-8483-4CC1-99DF-38ABCA9ED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ršenje programa održavanja" sheetId="2" r:id="rId1"/>
  </sheets>
  <calcPr calcId="181029"/>
</workbook>
</file>

<file path=xl/calcChain.xml><?xml version="1.0" encoding="utf-8"?>
<calcChain xmlns="http://schemas.openxmlformats.org/spreadsheetml/2006/main">
  <c r="G24" i="2" l="1"/>
  <c r="G25" i="2"/>
  <c r="G29" i="2"/>
  <c r="G23" i="2"/>
  <c r="F29" i="2"/>
  <c r="G96" i="2" l="1"/>
  <c r="G97" i="2"/>
  <c r="G98" i="2"/>
  <c r="G95" i="2"/>
  <c r="F99" i="2"/>
  <c r="G102" i="2"/>
  <c r="G103" i="2"/>
  <c r="G101" i="2"/>
  <c r="G84" i="2"/>
  <c r="G85" i="2"/>
  <c r="G86" i="2"/>
  <c r="G83" i="2"/>
  <c r="G90" i="2"/>
  <c r="G89" i="2"/>
  <c r="G65" i="2"/>
  <c r="G66" i="2"/>
  <c r="G67" i="2"/>
  <c r="G68" i="2"/>
  <c r="G69" i="2"/>
  <c r="G70" i="2"/>
  <c r="G71" i="2"/>
  <c r="G72" i="2"/>
  <c r="G73" i="2"/>
  <c r="G74" i="2"/>
  <c r="G64" i="2"/>
  <c r="F75" i="2"/>
  <c r="G78" i="2"/>
  <c r="G77" i="2"/>
  <c r="G125" i="2"/>
  <c r="G124" i="2"/>
  <c r="G59" i="2"/>
  <c r="G58" i="2"/>
  <c r="G49" i="2"/>
  <c r="G50" i="2"/>
  <c r="G51" i="2"/>
  <c r="G52" i="2"/>
  <c r="G53" i="2"/>
  <c r="G54" i="2"/>
  <c r="G55" i="2"/>
  <c r="G48" i="2"/>
  <c r="F56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09" i="2"/>
  <c r="F122" i="2"/>
  <c r="D122" i="2"/>
  <c r="E122" i="2"/>
  <c r="G122" i="2" l="1"/>
  <c r="E29" i="2"/>
  <c r="D29" i="2"/>
  <c r="E99" i="2"/>
  <c r="G99" i="2" s="1"/>
  <c r="D99" i="2"/>
  <c r="D87" i="2"/>
  <c r="E87" i="2"/>
  <c r="E75" i="2"/>
  <c r="G75" i="2" s="1"/>
  <c r="D75" i="2"/>
  <c r="D56" i="2"/>
  <c r="E56" i="2"/>
  <c r="G56" i="2" s="1"/>
  <c r="F87" i="2" l="1"/>
  <c r="G87" i="2" s="1"/>
  <c r="E41" i="2" l="1"/>
  <c r="D41" i="2"/>
</calcChain>
</file>

<file path=xl/sharedStrings.xml><?xml version="1.0" encoding="utf-8"?>
<sst xmlns="http://schemas.openxmlformats.org/spreadsheetml/2006/main" count="148" uniqueCount="92">
  <si>
    <t>Ukupno:</t>
  </si>
  <si>
    <t>IZVORI FINANCIRANJA:</t>
  </si>
  <si>
    <t>ukupno</t>
  </si>
  <si>
    <t>UKUPNO:</t>
  </si>
  <si>
    <t xml:space="preserve">    KRAPINSKO-ZAGORSKA ŽUPANIJA</t>
  </si>
  <si>
    <t xml:space="preserve">               REPUBLIKA HRVATSKA</t>
  </si>
  <si>
    <t xml:space="preserve"> </t>
  </si>
  <si>
    <t xml:space="preserve">            OPĆINA GORNJA STUBICA</t>
  </si>
  <si>
    <t xml:space="preserve">                  OPĆINSKO VIJEĆE</t>
  </si>
  <si>
    <t>Juraj Novina, mag. strojarstva</t>
  </si>
  <si>
    <t>TEKUĆI PLAN 2023. u EUR</t>
  </si>
  <si>
    <t>I. IZMJENA u EUR</t>
  </si>
  <si>
    <t>1. ODRŽAVANJE POVRŠINA: A100306</t>
  </si>
  <si>
    <t>Sufinanciranje sanacije kuće u ulici Ljudevita Gaja, kućni broj 1</t>
  </si>
  <si>
    <t>Video nadzor-zeleni otok</t>
  </si>
  <si>
    <t>IZVORI:  u EUR</t>
  </si>
  <si>
    <t xml:space="preserve"> - 11- opći prihodi i primici</t>
  </si>
  <si>
    <t>2. ODRŽAVANJE LOKALNIH VODOVODA: A100402</t>
  </si>
  <si>
    <t>Usluge pri registraciji prijevoznih sredstava</t>
  </si>
  <si>
    <t xml:space="preserve"> - 43- ostali prihodi za posebne namjene</t>
  </si>
  <si>
    <t>IZVORI: u EUR</t>
  </si>
  <si>
    <t>3. ODRŽAVANJE GROBLJA: A100403</t>
  </si>
  <si>
    <t>Električna energija</t>
  </si>
  <si>
    <t>Motorni benzin i dizel gorivo</t>
  </si>
  <si>
    <t>Materijal i dijelovi za održavanje cjevovoda</t>
  </si>
  <si>
    <t>Materijal i dijelovi za održavanje službenog vozila</t>
  </si>
  <si>
    <t>Građevinsko-strojni radovi</t>
  </si>
  <si>
    <t>Kupnja vode od Zagorskog vodovoda</t>
  </si>
  <si>
    <t>Sufinanciranje lokalnih vodovoda</t>
  </si>
  <si>
    <t>Materijal za održavanje strojeva i oprema</t>
  </si>
  <si>
    <t>Video nadzor- groblje Gornja Stubica</t>
  </si>
  <si>
    <t>Video nadzor- groblje Sveti Matej</t>
  </si>
  <si>
    <t>Video nadzor- groblje Dubovec</t>
  </si>
  <si>
    <t>Kupnja stoja za održavanje zelenih površina</t>
  </si>
  <si>
    <t>Električna enegija groblje</t>
  </si>
  <si>
    <t>Motorni benzin i dizel gorivo groblje</t>
  </si>
  <si>
    <t>Materijal i dijelovi za održavanje groblja</t>
  </si>
  <si>
    <t>Rušenje drveća-groblje Dubovec</t>
  </si>
  <si>
    <t>Potrošnja vode-groblje</t>
  </si>
  <si>
    <t>Usluge tekućeg održavanja groblja</t>
  </si>
  <si>
    <t>4. ODRŽAVANJE JAVNE RASVJETE: A100404</t>
  </si>
  <si>
    <t>Troškovi električne energije javne rasvjete</t>
  </si>
  <si>
    <t>Troškovi održavanja i popravka javne rasvjete</t>
  </si>
  <si>
    <t>Božićna i novogodišnja dekoracija</t>
  </si>
  <si>
    <t>Popis javne rasvjete</t>
  </si>
  <si>
    <t>4. ODRŽAVANJE POSLOVNIH OBJEKATA: A100405</t>
  </si>
  <si>
    <t>Energija dom Modrovec, ŠRC, društveni dom Tepčina</t>
  </si>
  <si>
    <t>Nabava dugotrajne imovine za opremanje sportskog centra (stolice, stolovi)</t>
  </si>
  <si>
    <t>Materijal i dijelovi za održavanje poslovnih objekata (općinski prostori, ŠRC, društveni dom Tepčina)</t>
  </si>
  <si>
    <t>Komunalne usluge</t>
  </si>
  <si>
    <t xml:space="preserve"> - 31-vlastiti prihodi</t>
  </si>
  <si>
    <t>Članak 3.</t>
  </si>
  <si>
    <t>Izvor financiranja 11-opći prihodi i primici</t>
  </si>
  <si>
    <t>Izvor financiranja 31-vlastiti prihodi</t>
  </si>
  <si>
    <t>Izvor financiranja 43-ostali prihodi za posebne namjene</t>
  </si>
  <si>
    <t>Izvor financiranja 52-pomoći</t>
  </si>
  <si>
    <t>Izvor financiranja 81-namjenski primici od zaduživanja</t>
  </si>
  <si>
    <t>Izvor financiranja 56- fondovi EU</t>
  </si>
  <si>
    <t>I. IZMJENA plana za 2023. u EUR</t>
  </si>
  <si>
    <t>Ukupno plan 2023. u EUR</t>
  </si>
  <si>
    <t>IZVRŠENJE PROGRAMA</t>
  </si>
  <si>
    <t>ODRŽAVANJA KOMUNALNE INFRASTRUKTURE</t>
  </si>
  <si>
    <t>OD 01.01.2023. DO 30.06.2023.</t>
  </si>
  <si>
    <t>IZVRŠENJE 01.01.2023. - 30.06.2023.</t>
  </si>
  <si>
    <t>INDEKS</t>
  </si>
  <si>
    <t>5. ODRŽAVANJE CESTA: A100401</t>
  </si>
  <si>
    <t>Dobava, doprema i ugradnja kamenog materijala</t>
  </si>
  <si>
    <t>Betonske cijevi</t>
  </si>
  <si>
    <t>Armature</t>
  </si>
  <si>
    <t>Betonski šahtovi</t>
  </si>
  <si>
    <t>Materijal za zimsko čišćenje cesta</t>
  </si>
  <si>
    <t>Usluge tekućeg i investicijskog održavanja odvodnih jaraka</t>
  </si>
  <si>
    <t>Usluga malčiranja bankina</t>
  </si>
  <si>
    <t>Usluga bočnog malčiranja granja i grmlja</t>
  </si>
  <si>
    <t>Zimsko čišćenje cesta</t>
  </si>
  <si>
    <t>Sanacija i popravak udarnih rupa</t>
  </si>
  <si>
    <t>Krpanje rupa na pločnicima</t>
  </si>
  <si>
    <t>Prometna signalizacija</t>
  </si>
  <si>
    <t>Presvlačenje cesta asfaltom</t>
  </si>
  <si>
    <t xml:space="preserve"> Održavanje objekata komunalne infrastrukture izvršeno je kako slijedi:</t>
  </si>
  <si>
    <t>INDEKS izvršeno/planirano*100</t>
  </si>
  <si>
    <t>Članak 1.</t>
  </si>
  <si>
    <t>Članak 2.</t>
  </si>
  <si>
    <t>Polugodišnje izvršenje Programa održavanja komunalne infrastrukture objaviti će se u "Službenom glasniku Krapinsko-zagorske županije"</t>
  </si>
  <si>
    <t>Obračunom Proračuna Gornja Stubica za razdoblje od 01.01.2023. do 30.06.2023. godine utrošena su sredstva kroz Program održavanja komunalne infrastrukture u iznosu od 561.010,00 EUR</t>
  </si>
  <si>
    <t>Na temelju članka 74. Zakona o komunalnom gospodarstvu (Narodne novine, broj 68/18., 110/18. i 32/20.) te članka 29. Statuta Općine</t>
  </si>
  <si>
    <t xml:space="preserve">KLASA:400-01/23-01/003  </t>
  </si>
  <si>
    <t>URBROJ: 2140-12-01-23-18</t>
  </si>
  <si>
    <t>Gornja Stubica,  13. rujna 2023. godine</t>
  </si>
  <si>
    <t>PREDSJEDNIK OPĆINSKOG VIJEĆA</t>
  </si>
  <si>
    <t xml:space="preserve">Gornja Stubica (Službeni glasnik Krapinsko-zagorske županije, broj: 28/18., 06/20. i11/21.), Općinsko vijeće Općine Gornja Stubica, na svojoj 12. sjednici </t>
  </si>
  <si>
    <t>održanoj dana 13. rujna 2023. 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</si>
</sst>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7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1" fillId="0" borderId="0" xfId="0" applyNumberFormat="1" applyFont="1"/>
    <xf numFmtId="0" fontId="2" fillId="3" borderId="0" xfId="0" applyFont="1" applyFill="1"/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4" fontId="10" fillId="0" borderId="0" xfId="0" applyNumberFormat="1" applyFont="1" applyAlignment="1">
      <alignment horizontal="center"/>
    </xf>
    <xf numFmtId="4" fontId="11" fillId="3" borderId="0" xfId="0" applyNumberFormat="1" applyFont="1" applyFill="1" applyAlignment="1">
      <alignment horizontal="right"/>
    </xf>
    <xf numFmtId="4" fontId="7" fillId="0" borderId="1" xfId="0" applyNumberFormat="1" applyFont="1" applyBorder="1"/>
    <xf numFmtId="0" fontId="2" fillId="0" borderId="4" xfId="0" applyFont="1" applyBorder="1"/>
    <xf numFmtId="4" fontId="11" fillId="3" borderId="4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7" fillId="4" borderId="2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0" fillId="3" borderId="4" xfId="0" applyFont="1" applyFill="1" applyBorder="1"/>
    <xf numFmtId="0" fontId="12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1" fillId="3" borderId="4" xfId="0" applyFont="1" applyFill="1" applyBorder="1"/>
    <xf numFmtId="4" fontId="10" fillId="3" borderId="0" xfId="0" applyNumberFormat="1" applyFont="1" applyFill="1" applyAlignment="1">
      <alignment horizontal="right"/>
    </xf>
    <xf numFmtId="2" fontId="10" fillId="3" borderId="0" xfId="0" applyNumberFormat="1" applyFont="1" applyFill="1" applyAlignment="1">
      <alignment horizontal="right"/>
    </xf>
    <xf numFmtId="0" fontId="12" fillId="0" borderId="0" xfId="0" applyFont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11" fillId="0" borderId="4" xfId="0" applyFont="1" applyBorder="1"/>
    <xf numFmtId="0" fontId="11" fillId="0" borderId="0" xfId="0" applyFont="1" applyAlignment="1">
      <alignment horizontal="left"/>
    </xf>
    <xf numFmtId="0" fontId="11" fillId="0" borderId="0" xfId="0" applyFont="1"/>
    <xf numFmtId="4" fontId="10" fillId="0" borderId="0" xfId="0" applyNumberFormat="1" applyFont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  <color rgb="FFAFF1B7"/>
      <color rgb="FF5FE36F"/>
      <color rgb="FF27D93C"/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57150</xdr:rowOff>
    </xdr:from>
    <xdr:to>
      <xdr:col>1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3"/>
  <sheetViews>
    <sheetView tabSelected="1" showWhiteSpace="0" topLeftCell="B139" zoomScaleNormal="100" zoomScalePageLayoutView="110" workbookViewId="0">
      <selection activeCell="B17" sqref="B17:G17"/>
    </sheetView>
  </sheetViews>
  <sheetFormatPr defaultColWidth="9.140625" defaultRowHeight="12.75" x14ac:dyDescent="0.2"/>
  <cols>
    <col min="1" max="1" width="0.5703125" style="2" customWidth="1"/>
    <col min="2" max="2" width="58.7109375" style="2" customWidth="1"/>
    <col min="3" max="3" width="10" style="2" customWidth="1"/>
    <col min="4" max="4" width="23.5703125" style="10" customWidth="1"/>
    <col min="5" max="5" width="18.140625" style="2" customWidth="1"/>
    <col min="6" max="6" width="32" style="2" customWidth="1"/>
    <col min="7" max="7" width="20.28515625" style="2" customWidth="1"/>
    <col min="8" max="16384" width="9.140625" style="2"/>
  </cols>
  <sheetData>
    <row r="1" spans="1:7" x14ac:dyDescent="0.2">
      <c r="D1" s="2"/>
    </row>
    <row r="2" spans="1:7" x14ac:dyDescent="0.2">
      <c r="D2" s="2"/>
    </row>
    <row r="3" spans="1:7" x14ac:dyDescent="0.2">
      <c r="D3" s="2"/>
    </row>
    <row r="4" spans="1:7" x14ac:dyDescent="0.2">
      <c r="D4" s="2"/>
    </row>
    <row r="5" spans="1:7" x14ac:dyDescent="0.2">
      <c r="B5" s="14" t="s">
        <v>5</v>
      </c>
      <c r="C5" s="4"/>
      <c r="D5" s="19"/>
    </row>
    <row r="6" spans="1:7" x14ac:dyDescent="0.2">
      <c r="B6" s="14" t="s">
        <v>4</v>
      </c>
      <c r="C6" s="4"/>
      <c r="D6" s="4"/>
    </row>
    <row r="7" spans="1:7" x14ac:dyDescent="0.2">
      <c r="A7" s="2" t="s">
        <v>6</v>
      </c>
      <c r="B7" s="14" t="s">
        <v>7</v>
      </c>
      <c r="C7" s="4"/>
      <c r="D7" s="2"/>
    </row>
    <row r="8" spans="1:7" x14ac:dyDescent="0.2">
      <c r="B8" s="14" t="s">
        <v>8</v>
      </c>
      <c r="D8" s="2"/>
    </row>
    <row r="9" spans="1:7" s="3" customFormat="1" x14ac:dyDescent="0.2">
      <c r="B9" s="18" t="s">
        <v>86</v>
      </c>
      <c r="C9" s="2"/>
      <c r="D9" s="2"/>
    </row>
    <row r="10" spans="1:7" s="3" customFormat="1" x14ac:dyDescent="0.2">
      <c r="B10" s="18" t="s">
        <v>87</v>
      </c>
      <c r="C10" s="4"/>
      <c r="D10" s="4"/>
    </row>
    <row r="11" spans="1:7" s="3" customFormat="1" x14ac:dyDescent="0.2">
      <c r="B11" s="18" t="s">
        <v>88</v>
      </c>
      <c r="C11" s="4"/>
      <c r="D11" s="4"/>
    </row>
    <row r="12" spans="1:7" s="3" customFormat="1" x14ac:dyDescent="0.2">
      <c r="C12" s="4"/>
      <c r="D12" s="4"/>
    </row>
    <row r="13" spans="1:7" s="1" customFormat="1" ht="15" x14ac:dyDescent="0.25">
      <c r="B13" s="5" t="s">
        <v>85</v>
      </c>
      <c r="C13" s="5"/>
      <c r="D13" s="5"/>
    </row>
    <row r="14" spans="1:7" s="3" customFormat="1" ht="15" x14ac:dyDescent="0.25">
      <c r="B14" s="5" t="s">
        <v>90</v>
      </c>
      <c r="C14" s="5"/>
      <c r="D14" s="5"/>
    </row>
    <row r="15" spans="1:7" s="3" customFormat="1" ht="15" x14ac:dyDescent="0.25">
      <c r="B15" s="13" t="s">
        <v>91</v>
      </c>
      <c r="C15" s="13"/>
      <c r="D15" s="13"/>
    </row>
    <row r="16" spans="1:7" s="3" customFormat="1" ht="15.75" x14ac:dyDescent="0.25">
      <c r="B16" s="84" t="s">
        <v>60</v>
      </c>
      <c r="C16" s="84"/>
      <c r="D16" s="84"/>
      <c r="E16" s="84"/>
      <c r="F16" s="84"/>
      <c r="G16" s="84"/>
    </row>
    <row r="17" spans="2:7" s="3" customFormat="1" ht="15.75" x14ac:dyDescent="0.25">
      <c r="B17" s="84" t="s">
        <v>61</v>
      </c>
      <c r="C17" s="84"/>
      <c r="D17" s="84"/>
      <c r="E17" s="84"/>
      <c r="F17" s="84"/>
      <c r="G17" s="84"/>
    </row>
    <row r="18" spans="2:7" s="3" customFormat="1" ht="15.75" customHeight="1" x14ac:dyDescent="0.25">
      <c r="B18" s="84" t="s">
        <v>62</v>
      </c>
      <c r="C18" s="84"/>
      <c r="D18" s="84"/>
      <c r="E18" s="84"/>
      <c r="F18" s="84"/>
      <c r="G18" s="84"/>
    </row>
    <row r="19" spans="2:7" s="3" customFormat="1" ht="10.5" customHeight="1" x14ac:dyDescent="0.25">
      <c r="B19" s="13"/>
      <c r="C19" s="13"/>
      <c r="D19" s="20"/>
    </row>
    <row r="20" spans="2:7" s="3" customFormat="1" ht="19.5" customHeight="1" x14ac:dyDescent="0.25">
      <c r="B20" s="93" t="s">
        <v>81</v>
      </c>
      <c r="C20" s="93"/>
      <c r="D20" s="93"/>
      <c r="E20" s="93"/>
      <c r="F20" s="93"/>
      <c r="G20" s="93"/>
    </row>
    <row r="21" spans="2:7" s="5" customFormat="1" ht="33.75" customHeight="1" x14ac:dyDescent="0.25">
      <c r="B21" s="87" t="s">
        <v>84</v>
      </c>
      <c r="C21" s="87"/>
      <c r="D21" s="87"/>
    </row>
    <row r="22" spans="2:7" s="3" customFormat="1" ht="37.5" customHeight="1" x14ac:dyDescent="0.2">
      <c r="B22" s="88" t="s">
        <v>1</v>
      </c>
      <c r="C22" s="89"/>
      <c r="D22" s="32" t="s">
        <v>59</v>
      </c>
      <c r="E22" s="33" t="s">
        <v>58</v>
      </c>
      <c r="F22" s="33" t="s">
        <v>63</v>
      </c>
      <c r="G22" s="33" t="s">
        <v>80</v>
      </c>
    </row>
    <row r="23" spans="2:7" s="3" customFormat="1" ht="15" x14ac:dyDescent="0.25">
      <c r="B23" s="80" t="s">
        <v>52</v>
      </c>
      <c r="C23" s="80"/>
      <c r="D23" s="21">
        <v>291264</v>
      </c>
      <c r="E23" s="21">
        <v>378899</v>
      </c>
      <c r="F23" s="21">
        <v>134262.34</v>
      </c>
      <c r="G23" s="27">
        <f>F23/E23*100</f>
        <v>35.434862588710978</v>
      </c>
    </row>
    <row r="24" spans="2:7" s="5" customFormat="1" ht="15" x14ac:dyDescent="0.25">
      <c r="B24" s="80" t="s">
        <v>53</v>
      </c>
      <c r="C24" s="80"/>
      <c r="D24" s="21">
        <v>179</v>
      </c>
      <c r="E24" s="21">
        <v>179</v>
      </c>
      <c r="F24" s="21">
        <v>52.78</v>
      </c>
      <c r="G24" s="27">
        <f t="shared" ref="G24:G29" si="0">F24/E24*100</f>
        <v>29.486033519553072</v>
      </c>
    </row>
    <row r="25" spans="2:7" s="5" customFormat="1" ht="15" x14ac:dyDescent="0.25">
      <c r="B25" s="80" t="s">
        <v>54</v>
      </c>
      <c r="C25" s="80"/>
      <c r="D25" s="21">
        <v>157105</v>
      </c>
      <c r="E25" s="21">
        <v>181932</v>
      </c>
      <c r="F25" s="21">
        <v>72860.350000000006</v>
      </c>
      <c r="G25" s="27">
        <f t="shared" si="0"/>
        <v>40.048122375393007</v>
      </c>
    </row>
    <row r="26" spans="2:7" s="5" customFormat="1" ht="15" x14ac:dyDescent="0.25">
      <c r="B26" s="75" t="s">
        <v>55</v>
      </c>
      <c r="C26" s="76"/>
      <c r="D26" s="21">
        <v>22007</v>
      </c>
      <c r="E26" s="21">
        <v>0</v>
      </c>
      <c r="F26" s="21">
        <v>0</v>
      </c>
      <c r="G26" s="27">
        <v>0</v>
      </c>
    </row>
    <row r="27" spans="2:7" s="5" customFormat="1" ht="15" x14ac:dyDescent="0.25">
      <c r="B27" s="30" t="s">
        <v>57</v>
      </c>
      <c r="C27" s="31"/>
      <c r="D27" s="21">
        <v>71040</v>
      </c>
      <c r="E27" s="21">
        <v>0</v>
      </c>
      <c r="F27" s="21">
        <v>0</v>
      </c>
      <c r="G27" s="27">
        <v>0</v>
      </c>
    </row>
    <row r="28" spans="2:7" s="5" customFormat="1" ht="15" x14ac:dyDescent="0.25">
      <c r="B28" s="75" t="s">
        <v>56</v>
      </c>
      <c r="C28" s="76"/>
      <c r="D28" s="21">
        <v>6095</v>
      </c>
      <c r="E28" s="21">
        <v>0</v>
      </c>
      <c r="F28" s="21">
        <v>0</v>
      </c>
      <c r="G28" s="27">
        <v>0</v>
      </c>
    </row>
    <row r="29" spans="2:7" s="5" customFormat="1" ht="15" x14ac:dyDescent="0.25">
      <c r="B29" s="85" t="s">
        <v>3</v>
      </c>
      <c r="C29" s="86"/>
      <c r="D29" s="24">
        <f>SUM(D23:D28)</f>
        <v>547690</v>
      </c>
      <c r="E29" s="24">
        <f>E23+E24+E25</f>
        <v>561010</v>
      </c>
      <c r="F29" s="24">
        <f>SUM(F23:F28)</f>
        <v>207175.47</v>
      </c>
      <c r="G29" s="68">
        <f t="shared" si="0"/>
        <v>36.929015525569952</v>
      </c>
    </row>
    <row r="30" spans="2:7" s="5" customFormat="1" ht="15" x14ac:dyDescent="0.25">
      <c r="B30" s="73"/>
      <c r="C30" s="73"/>
      <c r="D30" s="74"/>
      <c r="E30" s="74"/>
      <c r="F30" s="74"/>
    </row>
    <row r="31" spans="2:7" s="5" customFormat="1" ht="15" x14ac:dyDescent="0.25">
      <c r="B31" s="73"/>
      <c r="C31" s="73"/>
      <c r="D31" s="74"/>
      <c r="E31" s="74"/>
      <c r="F31" s="74"/>
    </row>
    <row r="32" spans="2:7" ht="15" x14ac:dyDescent="0.25">
      <c r="B32" s="94" t="s">
        <v>82</v>
      </c>
      <c r="C32" s="94"/>
      <c r="D32" s="94"/>
      <c r="E32" s="94"/>
      <c r="F32" s="94"/>
      <c r="G32" s="94"/>
    </row>
    <row r="33" spans="2:7" s="3" customFormat="1" ht="15" x14ac:dyDescent="0.25">
      <c r="B33" s="6" t="s">
        <v>79</v>
      </c>
      <c r="C33" s="11"/>
      <c r="D33" s="8"/>
    </row>
    <row r="34" spans="2:7" s="3" customFormat="1" ht="15" x14ac:dyDescent="0.25">
      <c r="B34" s="6"/>
      <c r="C34" s="11"/>
      <c r="D34" s="8"/>
    </row>
    <row r="35" spans="2:7" s="1" customFormat="1" ht="5.25" customHeight="1" x14ac:dyDescent="0.25">
      <c r="B35" s="2"/>
      <c r="C35" s="2"/>
      <c r="D35" s="7"/>
    </row>
    <row r="36" spans="2:7" ht="19.5" customHeight="1" x14ac:dyDescent="0.2">
      <c r="B36" s="90" t="s">
        <v>12</v>
      </c>
      <c r="C36" s="90"/>
      <c r="D36" s="90"/>
      <c r="E36" s="90"/>
      <c r="F36" s="90"/>
      <c r="G36" s="47"/>
    </row>
    <row r="37" spans="2:7" ht="29.25" customHeight="1" x14ac:dyDescent="0.2">
      <c r="B37" s="96"/>
      <c r="C37" s="96"/>
      <c r="D37" s="44" t="s">
        <v>10</v>
      </c>
      <c r="E37" s="45" t="s">
        <v>11</v>
      </c>
      <c r="F37" s="46" t="s">
        <v>63</v>
      </c>
      <c r="G37" s="43" t="s">
        <v>64</v>
      </c>
    </row>
    <row r="38" spans="2:7" ht="13.5" x14ac:dyDescent="0.25">
      <c r="B38" s="97"/>
      <c r="C38" s="97"/>
      <c r="D38" s="36" t="s">
        <v>2</v>
      </c>
      <c r="E38" s="36" t="s">
        <v>2</v>
      </c>
      <c r="F38" s="39" t="s">
        <v>2</v>
      </c>
      <c r="G38" s="42"/>
    </row>
    <row r="39" spans="2:7" ht="15" x14ac:dyDescent="0.25">
      <c r="B39" s="83" t="s">
        <v>13</v>
      </c>
      <c r="C39" s="83"/>
      <c r="D39" s="12">
        <v>0</v>
      </c>
      <c r="E39" s="12">
        <v>2000</v>
      </c>
      <c r="F39" s="40">
        <v>0</v>
      </c>
      <c r="G39" s="51">
        <v>0</v>
      </c>
    </row>
    <row r="40" spans="2:7" s="1" customFormat="1" ht="15" x14ac:dyDescent="0.25">
      <c r="B40" s="83" t="s">
        <v>14</v>
      </c>
      <c r="C40" s="83"/>
      <c r="D40" s="12">
        <v>0</v>
      </c>
      <c r="E40" s="12">
        <v>4500</v>
      </c>
      <c r="F40" s="40">
        <v>0</v>
      </c>
      <c r="G40" s="27">
        <v>0</v>
      </c>
    </row>
    <row r="41" spans="2:7" s="1" customFormat="1" ht="15" x14ac:dyDescent="0.25">
      <c r="B41" s="79" t="s">
        <v>0</v>
      </c>
      <c r="C41" s="79"/>
      <c r="D41" s="37">
        <f>SUM(D39:D40)</f>
        <v>0</v>
      </c>
      <c r="E41" s="37">
        <f>SUM(E39:E40)</f>
        <v>6500</v>
      </c>
      <c r="F41" s="41">
        <v>0</v>
      </c>
      <c r="G41" s="52">
        <v>0</v>
      </c>
    </row>
    <row r="42" spans="2:7" s="1" customFormat="1" ht="15" x14ac:dyDescent="0.25">
      <c r="B42" s="55" t="s">
        <v>15</v>
      </c>
      <c r="C42" s="55"/>
      <c r="D42" s="56"/>
      <c r="E42" s="57"/>
      <c r="F42" s="53"/>
      <c r="G42" s="53"/>
    </row>
    <row r="43" spans="2:7" s="15" customFormat="1" x14ac:dyDescent="0.2">
      <c r="B43" s="58" t="s">
        <v>16</v>
      </c>
      <c r="C43" s="54"/>
      <c r="D43" s="26"/>
      <c r="E43" s="59">
        <v>6500</v>
      </c>
      <c r="F43" s="60">
        <v>0</v>
      </c>
      <c r="G43" s="60">
        <v>0</v>
      </c>
    </row>
    <row r="44" spans="2:7" s="15" customFormat="1" ht="14.25" customHeight="1" x14ac:dyDescent="0.2">
      <c r="B44" s="3"/>
      <c r="C44" s="16"/>
      <c r="D44" s="17"/>
      <c r="E44" s="22"/>
    </row>
    <row r="45" spans="2:7" s="15" customFormat="1" ht="14.25" x14ac:dyDescent="0.2">
      <c r="B45" s="81" t="s">
        <v>17</v>
      </c>
      <c r="C45" s="82"/>
      <c r="D45" s="82"/>
      <c r="E45" s="82"/>
      <c r="F45" s="82"/>
      <c r="G45" s="48"/>
    </row>
    <row r="46" spans="2:7" s="15" customFormat="1" x14ac:dyDescent="0.2">
      <c r="B46" s="79"/>
      <c r="C46" s="79"/>
      <c r="D46" s="35" t="s">
        <v>10</v>
      </c>
      <c r="E46" s="35" t="s">
        <v>11</v>
      </c>
      <c r="F46" s="38" t="s">
        <v>63</v>
      </c>
      <c r="G46" s="49" t="s">
        <v>64</v>
      </c>
    </row>
    <row r="47" spans="2:7" s="15" customFormat="1" ht="13.5" x14ac:dyDescent="0.25">
      <c r="B47" s="79"/>
      <c r="C47" s="79"/>
      <c r="D47" s="36" t="s">
        <v>2</v>
      </c>
      <c r="E47" s="36" t="s">
        <v>2</v>
      </c>
      <c r="F47" s="39" t="s">
        <v>2</v>
      </c>
      <c r="G47" s="50"/>
    </row>
    <row r="48" spans="2:7" s="15" customFormat="1" ht="15" x14ac:dyDescent="0.25">
      <c r="B48" s="80" t="s">
        <v>22</v>
      </c>
      <c r="C48" s="80"/>
      <c r="D48" s="28">
        <v>19950</v>
      </c>
      <c r="E48" s="28">
        <v>19950</v>
      </c>
      <c r="F48" s="28">
        <v>13154</v>
      </c>
      <c r="G48" s="27">
        <f>F48/E48*100</f>
        <v>65.93483709273184</v>
      </c>
    </row>
    <row r="49" spans="2:7" s="15" customFormat="1" ht="15" x14ac:dyDescent="0.25">
      <c r="B49" s="80" t="s">
        <v>23</v>
      </c>
      <c r="C49" s="80"/>
      <c r="D49" s="28">
        <v>3320</v>
      </c>
      <c r="E49" s="28">
        <v>3320</v>
      </c>
      <c r="F49" s="28">
        <v>1465.57</v>
      </c>
      <c r="G49" s="27">
        <f t="shared" ref="G49:G56" si="1">F49/E49*100</f>
        <v>44.143674698795174</v>
      </c>
    </row>
    <row r="50" spans="2:7" s="15" customFormat="1" ht="15" x14ac:dyDescent="0.25">
      <c r="B50" s="75" t="s">
        <v>24</v>
      </c>
      <c r="C50" s="76"/>
      <c r="D50" s="28">
        <v>28800</v>
      </c>
      <c r="E50" s="28">
        <v>28800</v>
      </c>
      <c r="F50" s="28">
        <v>21946.19</v>
      </c>
      <c r="G50" s="27">
        <f t="shared" si="1"/>
        <v>76.20204861111111</v>
      </c>
    </row>
    <row r="51" spans="2:7" s="15" customFormat="1" ht="15" x14ac:dyDescent="0.25">
      <c r="B51" s="75" t="s">
        <v>25</v>
      </c>
      <c r="C51" s="76"/>
      <c r="D51" s="28">
        <v>3000</v>
      </c>
      <c r="E51" s="28">
        <v>3000</v>
      </c>
      <c r="F51" s="28">
        <v>4505.76</v>
      </c>
      <c r="G51" s="27">
        <f t="shared" si="1"/>
        <v>150.19200000000001</v>
      </c>
    </row>
    <row r="52" spans="2:7" s="15" customFormat="1" ht="15" x14ac:dyDescent="0.25">
      <c r="B52" s="75" t="s">
        <v>26</v>
      </c>
      <c r="C52" s="76"/>
      <c r="D52" s="28">
        <v>15926</v>
      </c>
      <c r="E52" s="28">
        <v>15926</v>
      </c>
      <c r="F52" s="28">
        <v>3011.39</v>
      </c>
      <c r="G52" s="27">
        <f t="shared" si="1"/>
        <v>18.908639959814138</v>
      </c>
    </row>
    <row r="53" spans="2:7" s="15" customFormat="1" ht="15" x14ac:dyDescent="0.25">
      <c r="B53" s="75" t="s">
        <v>28</v>
      </c>
      <c r="C53" s="76"/>
      <c r="D53" s="28">
        <v>3318</v>
      </c>
      <c r="E53" s="28">
        <v>3318</v>
      </c>
      <c r="F53" s="28">
        <v>0</v>
      </c>
      <c r="G53" s="27">
        <f t="shared" si="1"/>
        <v>0</v>
      </c>
    </row>
    <row r="54" spans="2:7" s="15" customFormat="1" ht="15" x14ac:dyDescent="0.25">
      <c r="B54" s="75" t="s">
        <v>27</v>
      </c>
      <c r="C54" s="76"/>
      <c r="D54" s="28">
        <v>22908</v>
      </c>
      <c r="E54" s="28">
        <v>22908</v>
      </c>
      <c r="F54" s="28">
        <v>25588.04</v>
      </c>
      <c r="G54" s="27">
        <f t="shared" si="1"/>
        <v>111.69914440370177</v>
      </c>
    </row>
    <row r="55" spans="2:7" s="15" customFormat="1" ht="15" x14ac:dyDescent="0.25">
      <c r="B55" s="80" t="s">
        <v>18</v>
      </c>
      <c r="C55" s="80"/>
      <c r="D55" s="12">
        <v>996</v>
      </c>
      <c r="E55" s="12">
        <v>400</v>
      </c>
      <c r="F55" s="28">
        <v>654.91</v>
      </c>
      <c r="G55" s="27">
        <f t="shared" si="1"/>
        <v>163.72749999999999</v>
      </c>
    </row>
    <row r="56" spans="2:7" s="15" customFormat="1" ht="14.25" x14ac:dyDescent="0.2">
      <c r="B56" s="79" t="s">
        <v>0</v>
      </c>
      <c r="C56" s="79"/>
      <c r="D56" s="37">
        <f>SUM(D48:D55)</f>
        <v>98218</v>
      </c>
      <c r="E56" s="37">
        <f>SUM(E48:E55)</f>
        <v>97622</v>
      </c>
      <c r="F56" s="41">
        <f>SUM(F48:F55)</f>
        <v>70325.86</v>
      </c>
      <c r="G56" s="67">
        <f t="shared" si="1"/>
        <v>72.038946139189946</v>
      </c>
    </row>
    <row r="57" spans="2:7" s="15" customFormat="1" ht="15" x14ac:dyDescent="0.25">
      <c r="B57" s="6" t="s">
        <v>20</v>
      </c>
      <c r="C57" s="6"/>
      <c r="D57" s="9"/>
    </row>
    <row r="58" spans="2:7" s="15" customFormat="1" x14ac:dyDescent="0.2">
      <c r="B58" s="25" t="s">
        <v>16</v>
      </c>
      <c r="C58" s="4"/>
      <c r="D58" s="23"/>
      <c r="E58" s="23">
        <v>24171</v>
      </c>
      <c r="F58" s="66">
        <v>24835.95</v>
      </c>
      <c r="G58" s="70">
        <f>F58/E58*100</f>
        <v>102.75102395432543</v>
      </c>
    </row>
    <row r="59" spans="2:7" s="15" customFormat="1" x14ac:dyDescent="0.2">
      <c r="B59" s="25" t="s">
        <v>19</v>
      </c>
      <c r="C59" s="4"/>
      <c r="D59" s="23"/>
      <c r="E59" s="23">
        <v>73451</v>
      </c>
      <c r="F59" s="66">
        <v>45489.91</v>
      </c>
      <c r="G59" s="70">
        <f>F59/E59*100</f>
        <v>61.932322228424397</v>
      </c>
    </row>
    <row r="60" spans="2:7" s="15" customFormat="1" x14ac:dyDescent="0.2">
      <c r="B60" s="3"/>
      <c r="C60" s="4"/>
      <c r="D60" s="23"/>
    </row>
    <row r="61" spans="2:7" ht="14.25" x14ac:dyDescent="0.2">
      <c r="B61" s="81" t="s">
        <v>21</v>
      </c>
      <c r="C61" s="82"/>
      <c r="D61" s="82"/>
      <c r="E61" s="82"/>
      <c r="F61" s="82"/>
      <c r="G61" s="47"/>
    </row>
    <row r="62" spans="2:7" x14ac:dyDescent="0.2">
      <c r="B62" s="79"/>
      <c r="C62" s="79"/>
      <c r="D62" s="35" t="s">
        <v>10</v>
      </c>
      <c r="E62" s="35" t="s">
        <v>11</v>
      </c>
      <c r="F62" s="33" t="s">
        <v>63</v>
      </c>
      <c r="G62" s="34" t="s">
        <v>64</v>
      </c>
    </row>
    <row r="63" spans="2:7" ht="13.5" x14ac:dyDescent="0.25">
      <c r="B63" s="79"/>
      <c r="C63" s="79"/>
      <c r="D63" s="36" t="s">
        <v>2</v>
      </c>
      <c r="E63" s="36" t="s">
        <v>2</v>
      </c>
      <c r="F63" s="36" t="s">
        <v>2</v>
      </c>
      <c r="G63" s="42"/>
    </row>
    <row r="64" spans="2:7" ht="15" x14ac:dyDescent="0.25">
      <c r="B64" s="80" t="s">
        <v>29</v>
      </c>
      <c r="C64" s="80"/>
      <c r="D64" s="28">
        <v>2650</v>
      </c>
      <c r="E64" s="28">
        <v>2650</v>
      </c>
      <c r="F64" s="28">
        <v>5562.06</v>
      </c>
      <c r="G64" s="27">
        <f>F64/E64*100</f>
        <v>209.88905660377361</v>
      </c>
    </row>
    <row r="65" spans="2:7" ht="15" x14ac:dyDescent="0.25">
      <c r="B65" s="80" t="s">
        <v>30</v>
      </c>
      <c r="C65" s="80"/>
      <c r="D65" s="28">
        <v>3584</v>
      </c>
      <c r="E65" s="28">
        <v>4500</v>
      </c>
      <c r="F65" s="28">
        <v>0</v>
      </c>
      <c r="G65" s="27">
        <f t="shared" ref="G65:G75" si="2">F65/E65*100</f>
        <v>0</v>
      </c>
    </row>
    <row r="66" spans="2:7" ht="15" x14ac:dyDescent="0.25">
      <c r="B66" s="80" t="s">
        <v>31</v>
      </c>
      <c r="C66" s="80"/>
      <c r="D66" s="28">
        <v>3500</v>
      </c>
      <c r="E66" s="28">
        <v>4500</v>
      </c>
      <c r="F66" s="28">
        <v>0</v>
      </c>
      <c r="G66" s="27">
        <f t="shared" si="2"/>
        <v>0</v>
      </c>
    </row>
    <row r="67" spans="2:7" ht="15" x14ac:dyDescent="0.25">
      <c r="B67" s="80" t="s">
        <v>32</v>
      </c>
      <c r="C67" s="80"/>
      <c r="D67" s="28">
        <v>3500</v>
      </c>
      <c r="E67" s="28">
        <v>4500</v>
      </c>
      <c r="F67" s="28">
        <v>0</v>
      </c>
      <c r="G67" s="27">
        <f t="shared" si="2"/>
        <v>0</v>
      </c>
    </row>
    <row r="68" spans="2:7" ht="15" x14ac:dyDescent="0.25">
      <c r="B68" s="75" t="s">
        <v>33</v>
      </c>
      <c r="C68" s="76"/>
      <c r="D68" s="28">
        <v>19950</v>
      </c>
      <c r="E68" s="28">
        <v>19950</v>
      </c>
      <c r="F68" s="28">
        <v>16500</v>
      </c>
      <c r="G68" s="27">
        <f t="shared" si="2"/>
        <v>82.706766917293223</v>
      </c>
    </row>
    <row r="69" spans="2:7" ht="15" x14ac:dyDescent="0.25">
      <c r="B69" s="75" t="s">
        <v>34</v>
      </c>
      <c r="C69" s="76"/>
      <c r="D69" s="28">
        <v>3584</v>
      </c>
      <c r="E69" s="28">
        <v>3584</v>
      </c>
      <c r="F69" s="28">
        <v>1468.12</v>
      </c>
      <c r="G69" s="27">
        <f t="shared" si="2"/>
        <v>40.963169642857139</v>
      </c>
    </row>
    <row r="70" spans="2:7" ht="15" x14ac:dyDescent="0.25">
      <c r="B70" s="75" t="s">
        <v>35</v>
      </c>
      <c r="C70" s="76"/>
      <c r="D70" s="28">
        <v>1350</v>
      </c>
      <c r="E70" s="28">
        <v>1350</v>
      </c>
      <c r="F70" s="28">
        <v>300.62</v>
      </c>
      <c r="G70" s="27">
        <f t="shared" si="2"/>
        <v>22.26814814814815</v>
      </c>
    </row>
    <row r="71" spans="2:7" ht="15" x14ac:dyDescent="0.25">
      <c r="B71" s="80" t="s">
        <v>36</v>
      </c>
      <c r="C71" s="80"/>
      <c r="D71" s="12">
        <v>4000</v>
      </c>
      <c r="E71" s="12">
        <v>4000</v>
      </c>
      <c r="F71" s="28">
        <v>4439.18</v>
      </c>
      <c r="G71" s="27">
        <f t="shared" si="2"/>
        <v>110.9795</v>
      </c>
    </row>
    <row r="72" spans="2:7" ht="15" x14ac:dyDescent="0.25">
      <c r="B72" s="75" t="s">
        <v>37</v>
      </c>
      <c r="C72" s="76"/>
      <c r="D72" s="12">
        <v>13272</v>
      </c>
      <c r="E72" s="12">
        <v>13272</v>
      </c>
      <c r="F72" s="28">
        <v>0</v>
      </c>
      <c r="G72" s="27">
        <f t="shared" si="2"/>
        <v>0</v>
      </c>
    </row>
    <row r="73" spans="2:7" ht="15" x14ac:dyDescent="0.25">
      <c r="B73" s="75" t="s">
        <v>39</v>
      </c>
      <c r="C73" s="76"/>
      <c r="D73" s="12">
        <v>1200</v>
      </c>
      <c r="E73" s="12">
        <v>1200</v>
      </c>
      <c r="F73" s="28">
        <v>0</v>
      </c>
      <c r="G73" s="27">
        <f t="shared" si="2"/>
        <v>0</v>
      </c>
    </row>
    <row r="74" spans="2:7" ht="15" x14ac:dyDescent="0.25">
      <c r="B74" s="75" t="s">
        <v>38</v>
      </c>
      <c r="C74" s="76"/>
      <c r="D74" s="12">
        <v>1593</v>
      </c>
      <c r="E74" s="12">
        <v>1593</v>
      </c>
      <c r="F74" s="28">
        <v>57.32</v>
      </c>
      <c r="G74" s="27">
        <f t="shared" si="2"/>
        <v>3.5982423101067167</v>
      </c>
    </row>
    <row r="75" spans="2:7" ht="14.25" x14ac:dyDescent="0.2">
      <c r="B75" s="79" t="s">
        <v>0</v>
      </c>
      <c r="C75" s="79"/>
      <c r="D75" s="37">
        <f>SUM(D64:D74)</f>
        <v>58183</v>
      </c>
      <c r="E75" s="37">
        <f>SUM(E64:E74)</f>
        <v>61099</v>
      </c>
      <c r="F75" s="37">
        <f>SUM(F64:F74)</f>
        <v>28327.3</v>
      </c>
      <c r="G75" s="67">
        <f t="shared" si="2"/>
        <v>46.362951930473493</v>
      </c>
    </row>
    <row r="76" spans="2:7" ht="15" x14ac:dyDescent="0.25">
      <c r="B76" s="6" t="s">
        <v>20</v>
      </c>
      <c r="C76" s="6"/>
      <c r="D76" s="9"/>
      <c r="E76" s="15"/>
      <c r="F76" s="15"/>
    </row>
    <row r="77" spans="2:7" x14ac:dyDescent="0.2">
      <c r="B77" s="25" t="s">
        <v>16</v>
      </c>
      <c r="C77" s="4"/>
      <c r="D77" s="23"/>
      <c r="E77" s="23">
        <v>29500</v>
      </c>
      <c r="F77" s="66">
        <v>16170.89</v>
      </c>
      <c r="G77" s="72">
        <f>F77/E77*100</f>
        <v>54.816576271186435</v>
      </c>
    </row>
    <row r="78" spans="2:7" x14ac:dyDescent="0.2">
      <c r="B78" s="25" t="s">
        <v>19</v>
      </c>
      <c r="C78" s="4"/>
      <c r="D78" s="23"/>
      <c r="E78" s="23">
        <v>31599</v>
      </c>
      <c r="F78" s="66">
        <v>12156.41</v>
      </c>
      <c r="G78" s="72">
        <f>F78/E78*100</f>
        <v>38.470869331307952</v>
      </c>
    </row>
    <row r="80" spans="2:7" ht="14.25" x14ac:dyDescent="0.2">
      <c r="B80" s="81" t="s">
        <v>40</v>
      </c>
      <c r="C80" s="82"/>
      <c r="D80" s="82"/>
      <c r="E80" s="82"/>
      <c r="F80" s="82"/>
      <c r="G80" s="47"/>
    </row>
    <row r="81" spans="2:7" x14ac:dyDescent="0.2">
      <c r="B81" s="79"/>
      <c r="C81" s="79"/>
      <c r="D81" s="35" t="s">
        <v>10</v>
      </c>
      <c r="E81" s="35" t="s">
        <v>11</v>
      </c>
      <c r="F81" s="33" t="s">
        <v>63</v>
      </c>
      <c r="G81" s="34" t="s">
        <v>64</v>
      </c>
    </row>
    <row r="82" spans="2:7" ht="13.5" x14ac:dyDescent="0.25">
      <c r="B82" s="79"/>
      <c r="C82" s="79"/>
      <c r="D82" s="36" t="s">
        <v>2</v>
      </c>
      <c r="E82" s="36" t="s">
        <v>2</v>
      </c>
      <c r="F82" s="36" t="s">
        <v>2</v>
      </c>
      <c r="G82" s="42"/>
    </row>
    <row r="83" spans="2:7" ht="15" x14ac:dyDescent="0.25">
      <c r="B83" s="83" t="s">
        <v>41</v>
      </c>
      <c r="C83" s="83"/>
      <c r="D83" s="12">
        <v>41045</v>
      </c>
      <c r="E83" s="28">
        <v>41045</v>
      </c>
      <c r="F83" s="28">
        <v>10491.56</v>
      </c>
      <c r="G83" s="27">
        <f>F83/E83*100</f>
        <v>25.561115848459011</v>
      </c>
    </row>
    <row r="84" spans="2:7" ht="15" x14ac:dyDescent="0.25">
      <c r="B84" s="83" t="s">
        <v>42</v>
      </c>
      <c r="C84" s="83"/>
      <c r="D84" s="12">
        <v>45500</v>
      </c>
      <c r="E84" s="28">
        <v>45500</v>
      </c>
      <c r="F84" s="28">
        <v>7182.89</v>
      </c>
      <c r="G84" s="27">
        <f t="shared" ref="G84:G87" si="3">F84/E84*100</f>
        <v>15.786571428571431</v>
      </c>
    </row>
    <row r="85" spans="2:7" ht="15" x14ac:dyDescent="0.25">
      <c r="B85" s="83" t="s">
        <v>43</v>
      </c>
      <c r="C85" s="83"/>
      <c r="D85" s="12">
        <v>8900</v>
      </c>
      <c r="E85" s="28">
        <v>8900</v>
      </c>
      <c r="F85" s="28">
        <v>0</v>
      </c>
      <c r="G85" s="27">
        <f t="shared" si="3"/>
        <v>0</v>
      </c>
    </row>
    <row r="86" spans="2:7" ht="15" x14ac:dyDescent="0.25">
      <c r="B86" s="80" t="s">
        <v>44</v>
      </c>
      <c r="C86" s="80"/>
      <c r="D86" s="28">
        <v>0</v>
      </c>
      <c r="E86" s="28">
        <v>1500</v>
      </c>
      <c r="F86" s="28">
        <v>0</v>
      </c>
      <c r="G86" s="27">
        <f t="shared" si="3"/>
        <v>0</v>
      </c>
    </row>
    <row r="87" spans="2:7" ht="14.25" x14ac:dyDescent="0.2">
      <c r="B87" s="79" t="s">
        <v>0</v>
      </c>
      <c r="C87" s="79"/>
      <c r="D87" s="37">
        <f>SUM(D83:D86)</f>
        <v>95445</v>
      </c>
      <c r="E87" s="37">
        <f>SUM(E83:E86)</f>
        <v>96945</v>
      </c>
      <c r="F87" s="37">
        <f>SUM(F83:F86)</f>
        <v>17674.45</v>
      </c>
      <c r="G87" s="67">
        <f t="shared" si="3"/>
        <v>18.231419877249987</v>
      </c>
    </row>
    <row r="88" spans="2:7" ht="15" x14ac:dyDescent="0.25">
      <c r="B88" s="6" t="s">
        <v>20</v>
      </c>
      <c r="C88" s="6"/>
      <c r="D88" s="9"/>
      <c r="E88" s="15"/>
      <c r="F88" s="15"/>
    </row>
    <row r="89" spans="2:7" x14ac:dyDescent="0.2">
      <c r="B89" s="25" t="s">
        <v>16</v>
      </c>
      <c r="C89" s="4"/>
      <c r="D89" s="23"/>
      <c r="E89" s="23">
        <v>82895</v>
      </c>
      <c r="F89" s="66">
        <v>16736.939999999999</v>
      </c>
      <c r="G89" s="72">
        <f>F89/E89*100</f>
        <v>20.190530188793048</v>
      </c>
    </row>
    <row r="90" spans="2:7" x14ac:dyDescent="0.2">
      <c r="B90" s="25" t="s">
        <v>19</v>
      </c>
      <c r="C90" s="4"/>
      <c r="D90" s="23"/>
      <c r="E90" s="23">
        <v>14050</v>
      </c>
      <c r="F90" s="69">
        <v>937.51</v>
      </c>
      <c r="G90" s="72">
        <f>F90/E90*100</f>
        <v>6.6726690391459078</v>
      </c>
    </row>
    <row r="92" spans="2:7" ht="38.25" customHeight="1" x14ac:dyDescent="0.2">
      <c r="B92" s="81" t="s">
        <v>45</v>
      </c>
      <c r="C92" s="82"/>
      <c r="D92" s="82"/>
      <c r="E92" s="82"/>
      <c r="F92" s="82"/>
      <c r="G92" s="47"/>
    </row>
    <row r="93" spans="2:7" ht="12.75" customHeight="1" x14ac:dyDescent="0.2">
      <c r="B93" s="79"/>
      <c r="C93" s="79"/>
      <c r="D93" s="35" t="s">
        <v>10</v>
      </c>
      <c r="E93" s="35" t="s">
        <v>11</v>
      </c>
      <c r="F93" s="34" t="s">
        <v>63</v>
      </c>
      <c r="G93" s="34" t="s">
        <v>64</v>
      </c>
    </row>
    <row r="94" spans="2:7" ht="13.5" customHeight="1" x14ac:dyDescent="0.25">
      <c r="B94" s="79"/>
      <c r="C94" s="79"/>
      <c r="D94" s="36" t="s">
        <v>2</v>
      </c>
      <c r="E94" s="36" t="s">
        <v>2</v>
      </c>
      <c r="F94" s="36" t="s">
        <v>2</v>
      </c>
      <c r="G94" s="42"/>
    </row>
    <row r="95" spans="2:7" ht="15" x14ac:dyDescent="0.25">
      <c r="B95" s="77" t="s">
        <v>46</v>
      </c>
      <c r="C95" s="78"/>
      <c r="D95" s="12">
        <v>26878</v>
      </c>
      <c r="E95" s="28">
        <v>26878</v>
      </c>
      <c r="F95" s="28">
        <v>9780.99</v>
      </c>
      <c r="G95" s="27">
        <f>F95/E95*100</f>
        <v>36.390319220180075</v>
      </c>
    </row>
    <row r="96" spans="2:7" ht="33.75" customHeight="1" x14ac:dyDescent="0.25">
      <c r="B96" s="77" t="s">
        <v>48</v>
      </c>
      <c r="C96" s="78"/>
      <c r="D96" s="12">
        <v>14850</v>
      </c>
      <c r="E96" s="28">
        <v>14850</v>
      </c>
      <c r="F96" s="28">
        <v>4507.16</v>
      </c>
      <c r="G96" s="27">
        <f t="shared" ref="G96:G99" si="4">F96/E96*100</f>
        <v>30.351245791245791</v>
      </c>
    </row>
    <row r="97" spans="2:7" ht="15" x14ac:dyDescent="0.25">
      <c r="B97" s="77" t="s">
        <v>47</v>
      </c>
      <c r="C97" s="78"/>
      <c r="D97" s="12">
        <v>13273</v>
      </c>
      <c r="E97" s="28">
        <v>13273</v>
      </c>
      <c r="F97" s="27">
        <v>0</v>
      </c>
      <c r="G97" s="27">
        <f t="shared" si="4"/>
        <v>0</v>
      </c>
    </row>
    <row r="98" spans="2:7" ht="15" x14ac:dyDescent="0.25">
      <c r="B98" s="75" t="s">
        <v>49</v>
      </c>
      <c r="C98" s="76"/>
      <c r="D98" s="28">
        <v>3267</v>
      </c>
      <c r="E98" s="28">
        <v>6267</v>
      </c>
      <c r="F98" s="28">
        <v>3231.48</v>
      </c>
      <c r="G98" s="27">
        <f t="shared" si="4"/>
        <v>51.563427477261847</v>
      </c>
    </row>
    <row r="99" spans="2:7" ht="14.25" x14ac:dyDescent="0.2">
      <c r="B99" s="79" t="s">
        <v>0</v>
      </c>
      <c r="C99" s="79"/>
      <c r="D99" s="37">
        <f>SUM(D95:D98)</f>
        <v>58268</v>
      </c>
      <c r="E99" s="37">
        <f>SUM(E95:E98)</f>
        <v>61268</v>
      </c>
      <c r="F99" s="37">
        <f>SUM(F95:F98)</f>
        <v>17519.63</v>
      </c>
      <c r="G99" s="67">
        <f t="shared" si="4"/>
        <v>28.595074100672456</v>
      </c>
    </row>
    <row r="100" spans="2:7" ht="15" x14ac:dyDescent="0.25">
      <c r="B100" s="6" t="s">
        <v>20</v>
      </c>
      <c r="C100" s="6"/>
      <c r="D100" s="9"/>
      <c r="E100" s="15"/>
      <c r="F100" s="15"/>
    </row>
    <row r="101" spans="2:7" x14ac:dyDescent="0.2">
      <c r="B101" s="25" t="s">
        <v>16</v>
      </c>
      <c r="C101" s="4"/>
      <c r="D101" s="23"/>
      <c r="E101" s="23">
        <v>50231</v>
      </c>
      <c r="F101" s="66">
        <v>13895.63</v>
      </c>
      <c r="G101" s="72">
        <f>F101/E101*100</f>
        <v>27.663454838645457</v>
      </c>
    </row>
    <row r="102" spans="2:7" x14ac:dyDescent="0.2">
      <c r="B102" s="25" t="s">
        <v>19</v>
      </c>
      <c r="C102" s="4"/>
      <c r="D102" s="23"/>
      <c r="E102" s="23">
        <v>10858</v>
      </c>
      <c r="F102" s="23">
        <v>3571.22</v>
      </c>
      <c r="G102" s="72">
        <f t="shared" ref="G102:G103" si="5">F102/E102*100</f>
        <v>32.89021919322159</v>
      </c>
    </row>
    <row r="103" spans="2:7" x14ac:dyDescent="0.2">
      <c r="B103" s="25" t="s">
        <v>50</v>
      </c>
      <c r="D103" s="29"/>
      <c r="E103" s="29">
        <v>179</v>
      </c>
      <c r="F103" s="71">
        <v>52.78</v>
      </c>
      <c r="G103" s="72">
        <f t="shared" si="5"/>
        <v>29.486033519553072</v>
      </c>
    </row>
    <row r="105" spans="2:7" x14ac:dyDescent="0.2">
      <c r="D105" s="2"/>
    </row>
    <row r="106" spans="2:7" ht="14.25" x14ac:dyDescent="0.2">
      <c r="B106" s="81" t="s">
        <v>65</v>
      </c>
      <c r="C106" s="82"/>
      <c r="D106" s="82"/>
      <c r="E106" s="82"/>
      <c r="F106" s="82"/>
      <c r="G106" s="48"/>
    </row>
    <row r="107" spans="2:7" ht="15.75" customHeight="1" x14ac:dyDescent="0.2">
      <c r="B107" s="79"/>
      <c r="C107" s="79"/>
      <c r="D107" s="35" t="s">
        <v>10</v>
      </c>
      <c r="E107" s="35" t="s">
        <v>11</v>
      </c>
      <c r="F107" s="38" t="s">
        <v>63</v>
      </c>
      <c r="G107" s="49" t="s">
        <v>64</v>
      </c>
    </row>
    <row r="108" spans="2:7" ht="21" customHeight="1" x14ac:dyDescent="0.25">
      <c r="B108" s="79"/>
      <c r="C108" s="79"/>
      <c r="D108" s="36" t="s">
        <v>2</v>
      </c>
      <c r="E108" s="36" t="s">
        <v>2</v>
      </c>
      <c r="F108" s="39" t="s">
        <v>2</v>
      </c>
      <c r="G108" s="50"/>
    </row>
    <row r="109" spans="2:7" ht="15" x14ac:dyDescent="0.25">
      <c r="B109" s="80" t="s">
        <v>66</v>
      </c>
      <c r="C109" s="80"/>
      <c r="D109" s="28">
        <v>59160</v>
      </c>
      <c r="E109" s="28">
        <v>59160</v>
      </c>
      <c r="F109" s="28">
        <v>36061.58</v>
      </c>
      <c r="G109" s="27">
        <f>F109/E109*100</f>
        <v>60.956017579445579</v>
      </c>
    </row>
    <row r="110" spans="2:7" ht="15" x14ac:dyDescent="0.25">
      <c r="B110" s="80" t="s">
        <v>67</v>
      </c>
      <c r="C110" s="80"/>
      <c r="D110" s="28">
        <v>6640</v>
      </c>
      <c r="E110" s="28">
        <v>6640</v>
      </c>
      <c r="F110" s="28">
        <v>4106.4799999999996</v>
      </c>
      <c r="G110" s="27">
        <f t="shared" ref="G110:G122" si="6">F110/E110*100</f>
        <v>61.84457831325301</v>
      </c>
    </row>
    <row r="111" spans="2:7" ht="15" x14ac:dyDescent="0.25">
      <c r="B111" s="75" t="s">
        <v>68</v>
      </c>
      <c r="C111" s="76"/>
      <c r="D111" s="28">
        <v>1400</v>
      </c>
      <c r="E111" s="28">
        <v>1400</v>
      </c>
      <c r="F111" s="28">
        <v>0</v>
      </c>
      <c r="G111" s="27">
        <f t="shared" si="6"/>
        <v>0</v>
      </c>
    </row>
    <row r="112" spans="2:7" ht="15" x14ac:dyDescent="0.25">
      <c r="B112" s="75" t="s">
        <v>69</v>
      </c>
      <c r="C112" s="76"/>
      <c r="D112" s="28">
        <v>1200</v>
      </c>
      <c r="E112" s="28">
        <v>1200</v>
      </c>
      <c r="F112" s="28">
        <v>0</v>
      </c>
      <c r="G112" s="27">
        <f t="shared" si="6"/>
        <v>0</v>
      </c>
    </row>
    <row r="113" spans="2:7" ht="15" x14ac:dyDescent="0.25">
      <c r="B113" s="75" t="s">
        <v>70</v>
      </c>
      <c r="C113" s="76"/>
      <c r="D113" s="28">
        <v>13500</v>
      </c>
      <c r="E113" s="28">
        <v>13500</v>
      </c>
      <c r="F113" s="28">
        <v>0</v>
      </c>
      <c r="G113" s="27">
        <f t="shared" si="6"/>
        <v>0</v>
      </c>
    </row>
    <row r="114" spans="2:7" ht="15" x14ac:dyDescent="0.25">
      <c r="B114" s="75" t="s">
        <v>71</v>
      </c>
      <c r="C114" s="76"/>
      <c r="D114" s="28">
        <v>63225</v>
      </c>
      <c r="E114" s="28">
        <v>63225</v>
      </c>
      <c r="F114" s="28">
        <v>31700.58</v>
      </c>
      <c r="G114" s="27">
        <f t="shared" si="6"/>
        <v>50.139311981020171</v>
      </c>
    </row>
    <row r="115" spans="2:7" ht="15" x14ac:dyDescent="0.25">
      <c r="B115" s="75" t="s">
        <v>72</v>
      </c>
      <c r="C115" s="76"/>
      <c r="D115" s="28">
        <v>5000</v>
      </c>
      <c r="E115" s="28">
        <v>5000</v>
      </c>
      <c r="F115" s="28">
        <v>0</v>
      </c>
      <c r="G115" s="27">
        <f t="shared" si="6"/>
        <v>0</v>
      </c>
    </row>
    <row r="116" spans="2:7" ht="15" x14ac:dyDescent="0.25">
      <c r="B116" s="80" t="s">
        <v>73</v>
      </c>
      <c r="C116" s="80"/>
      <c r="D116" s="12">
        <v>5000</v>
      </c>
      <c r="E116" s="12">
        <v>5000</v>
      </c>
      <c r="F116" s="28">
        <v>0</v>
      </c>
      <c r="G116" s="27">
        <f t="shared" si="6"/>
        <v>0</v>
      </c>
    </row>
    <row r="117" spans="2:7" ht="15" x14ac:dyDescent="0.25">
      <c r="B117" s="75" t="s">
        <v>74</v>
      </c>
      <c r="C117" s="76"/>
      <c r="D117" s="12">
        <v>19908</v>
      </c>
      <c r="E117" s="12">
        <v>19908</v>
      </c>
      <c r="F117" s="28">
        <v>1459.59</v>
      </c>
      <c r="G117" s="27">
        <f t="shared" si="6"/>
        <v>7.3316757082579871</v>
      </c>
    </row>
    <row r="118" spans="2:7" ht="15" x14ac:dyDescent="0.25">
      <c r="B118" s="75" t="s">
        <v>75</v>
      </c>
      <c r="C118" s="76"/>
      <c r="D118" s="12">
        <v>22908</v>
      </c>
      <c r="E118" s="12">
        <v>22908</v>
      </c>
      <c r="F118" s="28">
        <v>0</v>
      </c>
      <c r="G118" s="27">
        <f t="shared" si="6"/>
        <v>0</v>
      </c>
    </row>
    <row r="119" spans="2:7" ht="15" x14ac:dyDescent="0.25">
      <c r="B119" s="75" t="s">
        <v>76</v>
      </c>
      <c r="C119" s="76"/>
      <c r="D119" s="12">
        <v>9000</v>
      </c>
      <c r="E119" s="12">
        <v>9000</v>
      </c>
      <c r="F119" s="28">
        <v>0</v>
      </c>
      <c r="G119" s="27">
        <f t="shared" si="6"/>
        <v>0</v>
      </c>
    </row>
    <row r="120" spans="2:7" ht="15" x14ac:dyDescent="0.25">
      <c r="B120" s="75" t="s">
        <v>77</v>
      </c>
      <c r="C120" s="76"/>
      <c r="D120" s="12">
        <v>2100</v>
      </c>
      <c r="E120" s="12">
        <v>2100</v>
      </c>
      <c r="F120" s="28">
        <v>0</v>
      </c>
      <c r="G120" s="27">
        <f t="shared" si="6"/>
        <v>0</v>
      </c>
    </row>
    <row r="121" spans="2:7" ht="15" x14ac:dyDescent="0.25">
      <c r="B121" s="75" t="s">
        <v>78</v>
      </c>
      <c r="C121" s="76"/>
      <c r="D121" s="12">
        <v>28535</v>
      </c>
      <c r="E121" s="12">
        <v>28535</v>
      </c>
      <c r="F121" s="28">
        <v>0</v>
      </c>
      <c r="G121" s="27">
        <f t="shared" si="6"/>
        <v>0</v>
      </c>
    </row>
    <row r="122" spans="2:7" ht="14.25" x14ac:dyDescent="0.2">
      <c r="B122" s="79" t="s">
        <v>0</v>
      </c>
      <c r="C122" s="79"/>
      <c r="D122" s="37">
        <f>SUM(D109:D121)</f>
        <v>237576</v>
      </c>
      <c r="E122" s="37">
        <f>SUM(E109:E116)</f>
        <v>155125</v>
      </c>
      <c r="F122" s="41">
        <f>SUM(F109:F121)</f>
        <v>73328.23</v>
      </c>
      <c r="G122" s="67">
        <f t="shared" si="6"/>
        <v>47.270414182111196</v>
      </c>
    </row>
    <row r="123" spans="2:7" ht="15" x14ac:dyDescent="0.25">
      <c r="B123" s="61" t="s">
        <v>20</v>
      </c>
      <c r="C123" s="61"/>
      <c r="D123" s="62"/>
      <c r="E123" s="15"/>
      <c r="F123" s="15"/>
      <c r="G123" s="15"/>
    </row>
    <row r="124" spans="2:7" x14ac:dyDescent="0.2">
      <c r="B124" s="63" t="s">
        <v>16</v>
      </c>
      <c r="C124" s="64"/>
      <c r="D124" s="23"/>
      <c r="E124" s="23">
        <v>185602</v>
      </c>
      <c r="F124" s="66">
        <v>62622.93</v>
      </c>
      <c r="G124" s="70">
        <f>F124/E124*100</f>
        <v>33.740439219404962</v>
      </c>
    </row>
    <row r="125" spans="2:7" x14ac:dyDescent="0.2">
      <c r="B125" s="63" t="s">
        <v>19</v>
      </c>
      <c r="C125" s="64"/>
      <c r="D125" s="23"/>
      <c r="E125" s="23">
        <v>51974</v>
      </c>
      <c r="F125" s="66">
        <v>10705.3</v>
      </c>
      <c r="G125" s="70">
        <f>F125/E125*100</f>
        <v>20.597414091661214</v>
      </c>
    </row>
    <row r="126" spans="2:7" x14ac:dyDescent="0.2">
      <c r="B126" s="65"/>
      <c r="C126" s="64"/>
      <c r="D126" s="23"/>
      <c r="E126" s="15"/>
      <c r="F126" s="15"/>
      <c r="G126" s="15"/>
    </row>
    <row r="128" spans="2:7" ht="15.75" x14ac:dyDescent="0.25">
      <c r="B128" s="95" t="s">
        <v>51</v>
      </c>
      <c r="C128" s="95"/>
      <c r="D128" s="95"/>
      <c r="E128" s="95"/>
      <c r="F128" s="95"/>
      <c r="G128" s="95"/>
    </row>
    <row r="130" spans="2:7" ht="15" x14ac:dyDescent="0.25">
      <c r="B130" s="91" t="s">
        <v>83</v>
      </c>
      <c r="C130" s="91"/>
      <c r="D130" s="91"/>
      <c r="E130" s="91"/>
      <c r="F130" s="91"/>
      <c r="G130" s="91"/>
    </row>
    <row r="132" spans="2:7" x14ac:dyDescent="0.2">
      <c r="F132" s="92" t="s">
        <v>89</v>
      </c>
      <c r="G132" s="92"/>
    </row>
    <row r="133" spans="2:7" x14ac:dyDescent="0.2">
      <c r="F133" s="92" t="s">
        <v>9</v>
      </c>
      <c r="G133" s="92"/>
    </row>
  </sheetData>
  <mergeCells count="77">
    <mergeCell ref="B130:G130"/>
    <mergeCell ref="F132:G132"/>
    <mergeCell ref="F133:G133"/>
    <mergeCell ref="B20:G20"/>
    <mergeCell ref="B32:G32"/>
    <mergeCell ref="B128:G128"/>
    <mergeCell ref="B115:C115"/>
    <mergeCell ref="B116:C116"/>
    <mergeCell ref="B122:C122"/>
    <mergeCell ref="B117:C117"/>
    <mergeCell ref="B118:C118"/>
    <mergeCell ref="B119:C119"/>
    <mergeCell ref="B120:C120"/>
    <mergeCell ref="B121:C121"/>
    <mergeCell ref="B37:C38"/>
    <mergeCell ref="B39:C39"/>
    <mergeCell ref="B16:G16"/>
    <mergeCell ref="B17:G17"/>
    <mergeCell ref="B18:G18"/>
    <mergeCell ref="B113:C113"/>
    <mergeCell ref="B114:C114"/>
    <mergeCell ref="B40:C40"/>
    <mergeCell ref="B41:C41"/>
    <mergeCell ref="B29:C29"/>
    <mergeCell ref="B26:C26"/>
    <mergeCell ref="B28:C28"/>
    <mergeCell ref="B23:C23"/>
    <mergeCell ref="B24:C24"/>
    <mergeCell ref="B21:D21"/>
    <mergeCell ref="B25:C25"/>
    <mergeCell ref="B22:C22"/>
    <mergeCell ref="B36:F36"/>
    <mergeCell ref="B75:C75"/>
    <mergeCell ref="B80:F80"/>
    <mergeCell ref="B81:C82"/>
    <mergeCell ref="B69:C69"/>
    <mergeCell ref="B68:C68"/>
    <mergeCell ref="B66:C66"/>
    <mergeCell ref="B67:C67"/>
    <mergeCell ref="B72:C72"/>
    <mergeCell ref="B74:C74"/>
    <mergeCell ref="B64:C64"/>
    <mergeCell ref="B65:C65"/>
    <mergeCell ref="B70:C70"/>
    <mergeCell ref="B73:C73"/>
    <mergeCell ref="B71:C71"/>
    <mergeCell ref="B45:F45"/>
    <mergeCell ref="B53:C53"/>
    <mergeCell ref="B61:F61"/>
    <mergeCell ref="B62:C63"/>
    <mergeCell ref="B48:C48"/>
    <mergeCell ref="B51:C51"/>
    <mergeCell ref="B52:C52"/>
    <mergeCell ref="B54:C54"/>
    <mergeCell ref="B56:C56"/>
    <mergeCell ref="B46:C47"/>
    <mergeCell ref="B55:C55"/>
    <mergeCell ref="B49:C49"/>
    <mergeCell ref="B50:C50"/>
    <mergeCell ref="B87:C87"/>
    <mergeCell ref="B92:F92"/>
    <mergeCell ref="B93:C94"/>
    <mergeCell ref="B95:C95"/>
    <mergeCell ref="B83:C83"/>
    <mergeCell ref="B84:C84"/>
    <mergeCell ref="B85:C85"/>
    <mergeCell ref="B86:C86"/>
    <mergeCell ref="B111:C111"/>
    <mergeCell ref="B112:C112"/>
    <mergeCell ref="B96:C96"/>
    <mergeCell ref="B97:C97"/>
    <mergeCell ref="B98:C98"/>
    <mergeCell ref="B99:C99"/>
    <mergeCell ref="B110:C110"/>
    <mergeCell ref="B106:F106"/>
    <mergeCell ref="B107:C108"/>
    <mergeCell ref="B109:C109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89" fitToHeight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Izvršenje programa održavanja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2023-09-28T11:05:34Z</cp:lastPrinted>
  <dcterms:created xsi:type="dcterms:W3CDTF">2010-12-14T07:49:52Z</dcterms:created>
  <dcterms:modified xsi:type="dcterms:W3CDTF">2023-09-28T11:14:09Z</dcterms:modified>
</cp:coreProperties>
</file>